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E:\VÍCTOR\LANZADO\BAJOS DE LÍNEA\BAJOS SIMPLIFICADOS VIÑUALES\"/>
    </mc:Choice>
  </mc:AlternateContent>
  <xr:revisionPtr revIDLastSave="0" documentId="13_ncr:1_{CD413F0C-C3C2-4E06-8EEA-A78DC8C69776}" xr6:coauthVersionLast="47" xr6:coauthVersionMax="47" xr10:uidLastSave="{00000000-0000-0000-0000-000000000000}"/>
  <workbookProtection workbookPassword="E788" lockStructure="1" lockWindows="1"/>
  <bookViews>
    <workbookView xWindow="-120" yWindow="-120" windowWidth="20730" windowHeight="11160" xr2:uid="{00000000-000D-0000-FFFF-FFFF00000000}"/>
  </bookViews>
  <sheets>
    <sheet name="Hoja1" sheetId="1" r:id="rId1"/>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1" l="1"/>
  <c r="O4" i="1" s="1"/>
  <c r="N4" i="1" s="1"/>
  <c r="M4" i="1" s="1"/>
  <c r="L4" i="1" s="1"/>
  <c r="K4" i="1" s="1"/>
  <c r="K5" i="1" s="1"/>
  <c r="J5" i="1" s="1"/>
  <c r="J4" i="1" s="1"/>
  <c r="E10" i="1"/>
  <c r="H5" i="1" l="1"/>
  <c r="H4" i="1" s="1"/>
  <c r="G4" i="1" s="1"/>
  <c r="H12" i="1" s="1"/>
  <c r="L5" i="1"/>
  <c r="H19" i="1"/>
  <c r="G5" i="1"/>
  <c r="E12" i="1"/>
  <c r="F12" i="1"/>
  <c r="G12" i="1"/>
  <c r="E13" i="1"/>
  <c r="F13" i="1"/>
  <c r="G13" i="1"/>
  <c r="H13" i="1"/>
  <c r="E14" i="1"/>
  <c r="F14" i="1"/>
  <c r="G14" i="1"/>
  <c r="H14" i="1"/>
  <c r="E17" i="1"/>
  <c r="F17" i="1"/>
  <c r="G17" i="1"/>
  <c r="H17" i="1"/>
  <c r="E19" i="1"/>
  <c r="F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author>
    <author>Eduardo García</author>
    <author>User</author>
  </authors>
  <commentList>
    <comment ref="D4" authorId="0" shapeId="0" xr:uid="{00000000-0006-0000-0000-000001000000}">
      <text>
        <r>
          <rPr>
            <b/>
            <sz val="8"/>
            <color indexed="81"/>
            <rFont val="Tahoma"/>
            <family val="2"/>
          </rPr>
          <t>En esta celda debemos introducir la longitud, en centímetros, que deseamos que tenga nuestro bajo de línea, sin tener en cuenta la longitud del terminal que vamos a utilizar.</t>
        </r>
      </text>
    </comment>
    <comment ref="D5" authorId="0" shapeId="0" xr:uid="{00000000-0006-0000-0000-000002000000}">
      <text>
        <r>
          <rPr>
            <b/>
            <sz val="8"/>
            <color indexed="81"/>
            <rFont val="Tahoma"/>
            <family val="2"/>
          </rPr>
          <t>Aquí hay que elegir el número de tramos que queramos que tenga nuestro bajo de línea.
Sólo pueden ser 3 ó 4.</t>
        </r>
      </text>
    </comment>
    <comment ref="D6" authorId="0" shapeId="0" xr:uid="{00000000-0006-0000-0000-000003000000}">
      <text>
        <r>
          <rPr>
            <b/>
            <sz val="8"/>
            <color indexed="81"/>
            <rFont val="Tahoma"/>
            <family val="2"/>
          </rPr>
          <t xml:space="preserve">El factor de acción determina la rapidez con la que se extenderá el bajo.
Si introducimos una cantidad menor que 1,1 se producirá un error y tendremos que reiniciar el programa.
Valores mayores que 3 normalmente sólo servirán en bajos de tres tramos, en los bajos de cuatro tramos el tercer tramo será demasiado corto (salvo que el bajo sea extraordinariamente largo) como para que su influencia resulte relevante. En muchos casos (dependiendo de la longitud total y la longitud fijada para el terminal) valores por encima de 3,5 tampoco serán prácticos en bajos de tres tramos.
Salvo en circunstancias especiales, en la práctica el factor de acción más adecuado estará entre 1,3 y 2,5.
Entre 1,1 y 1,3 el bajo será lento.
De 1,4 a 1,8 su acción será media.
De 1,8 a 2,2 la acción será algo rápida.
A partir de 2,2 la acción será rápida.
</t>
        </r>
      </text>
    </comment>
    <comment ref="D7" authorId="0" shapeId="0" xr:uid="{00000000-0006-0000-0000-000004000000}">
      <text>
        <r>
          <rPr>
            <b/>
            <sz val="8"/>
            <color indexed="81"/>
            <rFont val="Tahoma"/>
            <family val="2"/>
          </rPr>
          <t>Si sabemos en qué condiciones vamos a pescar y conocemos cómo se comportará nuestro terminal en tales condiciones, conviene que fijemos nosotros la longitud máxima del ultimo tramo del bajo, en centímetros, en esta casilla.
Si no estamos seguros pongamos aquí el valor 0 y en la siguiente casilla indiquemos el grosor, en centésimas de milímetro, del nailon que vamos a utilizar como último tramo. De este modo el programa automáticamente fijará una longitud adecuada en condiciones normales.</t>
        </r>
      </text>
    </comment>
    <comment ref="D8" authorId="0" shapeId="0" xr:uid="{00000000-0006-0000-0000-000005000000}">
      <text>
        <r>
          <rPr>
            <sz val="8"/>
            <color indexed="81"/>
            <rFont val="Tahoma"/>
            <family val="2"/>
          </rPr>
          <t xml:space="preserve">Diámetro del tramo final del bajo en centésimas de milímetros.
 Este dato sólo se tendrá en cuenta en el calculo de la longitud de tramos  si en la celda D7  hemos escrito 0.
</t>
        </r>
        <r>
          <rPr>
            <b/>
            <sz val="8"/>
            <color indexed="81"/>
            <rFont val="Tahoma"/>
            <family val="2"/>
          </rPr>
          <t xml:space="preserve">Unicamente puede estar entre 8 y 18, cualquier otro valor producirá un error y el valor del último tramo será 0.
Como a este último tramo se unira el terminal, que por lo general será de un  10 a un 16 , intenta utilizar un numero entre 14 y 18
</t>
        </r>
      </text>
    </comment>
    <comment ref="D9" authorId="1" shapeId="0" xr:uid="{00000000-0006-0000-0000-000006000000}">
      <text>
        <r>
          <rPr>
            <b/>
            <sz val="9"/>
            <color indexed="81"/>
            <rFont val="Tahoma"/>
            <family val="2"/>
          </rPr>
          <t>Diámetro de LA PUNTA de la LÍNEA en centesimas de mm.
Para  líneas del #2 utilizar un valor de 70
Para  líneas del #3 utilizar un valor de 75
Para  líneas del #4 utilizar un valor de 80
Para  líneas del #5 utilizar un valor de 90</t>
        </r>
      </text>
    </comment>
    <comment ref="D12" authorId="2" shapeId="0" xr:uid="{FA03C951-4435-4C02-9635-5364CA2990B2}">
      <text>
        <r>
          <rPr>
            <b/>
            <sz val="9"/>
            <color indexed="81"/>
            <rFont val="Tahoma"/>
            <family val="2"/>
          </rPr>
          <t>User:</t>
        </r>
        <r>
          <rPr>
            <sz val="9"/>
            <color indexed="81"/>
            <rFont val="Tahoma"/>
            <family val="2"/>
          </rPr>
          <t xml:space="preserve">
INDICA LA LONGITUD DE CADA TRAMO EN CENTIMETROS</t>
        </r>
      </text>
    </comment>
    <comment ref="D13" authorId="2" shapeId="0" xr:uid="{EB7CCB52-1F95-4920-BDC0-9C71521B2926}">
      <text>
        <r>
          <rPr>
            <b/>
            <sz val="9"/>
            <color indexed="81"/>
            <rFont val="Tahoma"/>
            <family val="2"/>
          </rPr>
          <t>User:</t>
        </r>
        <r>
          <rPr>
            <sz val="9"/>
            <color indexed="81"/>
            <rFont val="Tahoma"/>
            <family val="2"/>
          </rPr>
          <t xml:space="preserve">
Diámetro correspondiente a cada tramo imponiendo como condición el diámetro de la línea pesada, según la regla d&gt;2/3D</t>
        </r>
      </text>
    </comment>
    <comment ref="D14" authorId="2" shapeId="0" xr:uid="{254A11EA-DA6E-4707-ABC9-A70BED82C92F}">
      <text>
        <r>
          <rPr>
            <b/>
            <sz val="9"/>
            <color indexed="81"/>
            <rFont val="Tahoma"/>
            <family val="2"/>
          </rPr>
          <t>User:</t>
        </r>
        <r>
          <rPr>
            <sz val="9"/>
            <color indexed="81"/>
            <rFont val="Tahoma"/>
            <family val="2"/>
          </rPr>
          <t xml:space="preserve">
Diámetro correspondiente a cada tramo imponiendo como condición el diámetro del terminal, según la regla d&gt;2/3D</t>
        </r>
      </text>
    </comment>
    <comment ref="D17" authorId="2" shapeId="0" xr:uid="{E3E963A2-876B-4E25-830B-36682AC580B9}">
      <text>
        <r>
          <rPr>
            <b/>
            <sz val="9"/>
            <color indexed="81"/>
            <rFont val="Tahoma"/>
            <family val="2"/>
          </rPr>
          <t>User:</t>
        </r>
        <r>
          <rPr>
            <sz val="9"/>
            <color indexed="81"/>
            <rFont val="Tahoma"/>
            <family val="2"/>
          </rPr>
          <t xml:space="preserve">
Diametro a utilizar en centesimas de mm .
EL DIÁMETRO A UTILIZAR SERÁ EL DIÁMETRO COMERCIAL INMEDIATAMENTE MÁS CERCANO </t>
        </r>
      </text>
    </comment>
  </commentList>
</comments>
</file>

<file path=xl/sharedStrings.xml><?xml version="1.0" encoding="utf-8"?>
<sst xmlns="http://schemas.openxmlformats.org/spreadsheetml/2006/main" count="20" uniqueCount="20">
  <si>
    <t>Longitud bajo</t>
  </si>
  <si>
    <t>Tramos</t>
  </si>
  <si>
    <t>Factor acción</t>
  </si>
  <si>
    <t>1.º TRAMO</t>
  </si>
  <si>
    <t>2.º TRAMO</t>
  </si>
  <si>
    <t>3.º TRAMO</t>
  </si>
  <si>
    <t>4º TRAMO</t>
  </si>
  <si>
    <r>
      <rPr>
        <b/>
        <sz val="10"/>
        <rFont val="Arial"/>
        <family val="2"/>
      </rPr>
      <t>D</t>
    </r>
    <r>
      <rPr>
        <sz val="10"/>
        <rFont val="Arial"/>
        <family val="2"/>
      </rPr>
      <t xml:space="preserve"> 1  (mm)</t>
    </r>
  </si>
  <si>
    <r>
      <rPr>
        <b/>
        <sz val="10"/>
        <rFont val="Arial"/>
        <family val="2"/>
      </rPr>
      <t>D</t>
    </r>
    <r>
      <rPr>
        <sz val="10"/>
        <rFont val="Arial"/>
        <family val="2"/>
      </rPr>
      <t xml:space="preserve"> 2 (mm)</t>
    </r>
  </si>
  <si>
    <t xml:space="preserve">D </t>
  </si>
  <si>
    <t xml:space="preserve">L  </t>
  </si>
  <si>
    <t>Diámetro Línea pesada</t>
  </si>
  <si>
    <t>BUTT %</t>
  </si>
  <si>
    <t>TAPER %</t>
  </si>
  <si>
    <t>TIPPET %</t>
  </si>
  <si>
    <t>% TRAMO</t>
  </si>
  <si>
    <t>Tramo final, L</t>
  </si>
  <si>
    <t>Tramo final, D</t>
  </si>
  <si>
    <t>PARÁMETROS A SELECCIONAR</t>
  </si>
  <si>
    <t>CONTACTO: CNL@RIOSCONVIDA.ES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</si>
</sst>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7" x14ac:knownFonts="1">
    <font>
      <sz val="10"/>
      <name val="Arial"/>
    </font>
    <font>
      <sz val="8"/>
      <name val="Arial"/>
      <family val="2"/>
    </font>
    <font>
      <sz val="10"/>
      <color indexed="10"/>
      <name val="Arial"/>
      <family val="2"/>
    </font>
    <font>
      <b/>
      <sz val="8"/>
      <color indexed="81"/>
      <name val="Tahoma"/>
      <family val="2"/>
    </font>
    <font>
      <sz val="10"/>
      <name val="Arial"/>
      <family val="2"/>
    </font>
    <font>
      <u/>
      <sz val="10"/>
      <color indexed="12"/>
      <name val="Arial"/>
      <family val="2"/>
    </font>
    <font>
      <b/>
      <sz val="12"/>
      <name val="Arial"/>
      <family val="2"/>
    </font>
    <font>
      <b/>
      <sz val="12"/>
      <color indexed="10"/>
      <name val="Arial"/>
      <family val="2"/>
    </font>
    <font>
      <b/>
      <sz val="9"/>
      <color indexed="81"/>
      <name val="Tahoma"/>
      <family val="2"/>
    </font>
    <font>
      <b/>
      <sz val="10"/>
      <name val="Arial"/>
      <family val="2"/>
    </font>
    <font>
      <sz val="9"/>
      <color indexed="81"/>
      <name val="Tahoma"/>
      <family val="2"/>
    </font>
    <font>
      <b/>
      <sz val="16"/>
      <color rgb="FFFF0000"/>
      <name val="Arial"/>
      <family val="2"/>
    </font>
    <font>
      <b/>
      <sz val="11"/>
      <name val="Arial"/>
      <family val="2"/>
    </font>
    <font>
      <b/>
      <sz val="12"/>
      <color rgb="FFFF0000"/>
      <name val="Arial"/>
      <family val="2"/>
    </font>
    <font>
      <sz val="8"/>
      <color indexed="81"/>
      <name val="Tahoma"/>
      <family val="2"/>
    </font>
    <font>
      <b/>
      <sz val="8"/>
      <name val="Arial"/>
      <family val="2"/>
    </font>
    <font>
      <b/>
      <sz val="10"/>
      <name val="Calibri"/>
      <family val="2"/>
      <scheme val="minor"/>
    </font>
  </fonts>
  <fills count="11">
    <fill>
      <patternFill patternType="none"/>
    </fill>
    <fill>
      <patternFill patternType="gray125"/>
    </fill>
    <fill>
      <patternFill patternType="solid">
        <fgColor rgb="FFFF3399"/>
        <bgColor indexed="64"/>
      </patternFill>
    </fill>
    <fill>
      <patternFill patternType="solid">
        <fgColor rgb="FFFF99FF"/>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rgb="FF92D050"/>
        <bgColor indexed="64"/>
      </patternFill>
    </fill>
    <fill>
      <patternFill patternType="solid">
        <fgColor rgb="FF33CC33"/>
        <bgColor indexed="64"/>
      </patternFill>
    </fill>
    <fill>
      <patternFill patternType="solid">
        <fgColor rgb="FFFFD44B"/>
        <bgColor indexed="64"/>
      </patternFill>
    </fill>
    <fill>
      <patternFill patternType="solid">
        <fgColor rgb="FFFFFF65"/>
        <bgColor indexed="64"/>
      </patternFill>
    </fill>
    <fill>
      <patternFill patternType="solid">
        <fgColor rgb="FF00B0F0"/>
        <bgColor indexed="64"/>
      </patternFill>
    </fill>
  </fills>
  <borders count="21">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60">
    <xf numFmtId="0" fontId="0" fillId="0" borderId="0" xfId="0"/>
    <xf numFmtId="49" fontId="0" fillId="0" borderId="0" xfId="0" applyNumberFormat="1"/>
    <xf numFmtId="1" fontId="0" fillId="0" borderId="0" xfId="0" applyNumberFormat="1"/>
    <xf numFmtId="49" fontId="0" fillId="0" borderId="0" xfId="0" applyNumberFormat="1" applyAlignment="1">
      <alignment horizontal="left" vertical="top" wrapText="1"/>
    </xf>
    <xf numFmtId="49" fontId="0" fillId="0" borderId="0" xfId="0" applyNumberFormat="1" applyAlignment="1">
      <alignment vertical="top" wrapText="1"/>
    </xf>
    <xf numFmtId="0" fontId="0" fillId="0" borderId="0" xfId="0" applyAlignment="1">
      <alignment vertical="top"/>
    </xf>
    <xf numFmtId="0" fontId="4" fillId="0" borderId="0" xfId="0" applyFont="1"/>
    <xf numFmtId="49" fontId="4" fillId="0" borderId="0" xfId="0" applyNumberFormat="1" applyFont="1" applyAlignment="1">
      <alignment horizontal="center"/>
    </xf>
    <xf numFmtId="49" fontId="4" fillId="0" borderId="0" xfId="0" applyNumberFormat="1" applyFont="1" applyAlignment="1"/>
    <xf numFmtId="164" fontId="0" fillId="0" borderId="0" xfId="0" applyNumberFormat="1" applyProtection="1">
      <protection hidden="1"/>
    </xf>
    <xf numFmtId="1" fontId="7" fillId="0" borderId="0" xfId="0" applyNumberFormat="1" applyFont="1" applyAlignment="1" applyProtection="1">
      <alignment horizontal="center"/>
      <protection hidden="1"/>
    </xf>
    <xf numFmtId="0" fontId="0" fillId="0" borderId="0" xfId="0" applyProtection="1">
      <protection hidden="1"/>
    </xf>
    <xf numFmtId="2" fontId="7" fillId="0" borderId="0" xfId="0" applyNumberFormat="1" applyFont="1" applyAlignment="1" applyProtection="1">
      <alignment horizontal="center"/>
      <protection hidden="1"/>
    </xf>
    <xf numFmtId="0" fontId="9" fillId="0" borderId="0" xfId="0" applyFont="1"/>
    <xf numFmtId="2" fontId="11" fillId="0" borderId="0" xfId="0" applyNumberFormat="1" applyFont="1"/>
    <xf numFmtId="49" fontId="9" fillId="0" borderId="0" xfId="0" applyNumberFormat="1" applyFont="1"/>
    <xf numFmtId="2" fontId="7" fillId="0" borderId="0" xfId="0" applyNumberFormat="1" applyFont="1" applyBorder="1" applyAlignment="1" applyProtection="1">
      <alignment horizontal="center" vertical="center"/>
      <protection hidden="1"/>
    </xf>
    <xf numFmtId="2" fontId="7" fillId="0" borderId="2" xfId="0" applyNumberFormat="1" applyFont="1" applyBorder="1" applyAlignment="1" applyProtection="1">
      <alignment horizontal="center" vertical="center"/>
      <protection hidden="1"/>
    </xf>
    <xf numFmtId="0" fontId="0" fillId="0" borderId="0" xfId="0" applyBorder="1" applyAlignment="1">
      <alignment horizontal="center" vertical="center"/>
    </xf>
    <xf numFmtId="0" fontId="0" fillId="0" borderId="2" xfId="0" applyBorder="1" applyAlignment="1">
      <alignment horizontal="center" vertical="center"/>
    </xf>
    <xf numFmtId="0" fontId="2" fillId="0" borderId="0" xfId="0" applyFont="1" applyBorder="1" applyAlignment="1">
      <alignment horizontal="center" vertical="center"/>
    </xf>
    <xf numFmtId="1" fontId="6" fillId="3" borderId="4" xfId="0" applyNumberFormat="1" applyFont="1" applyFill="1" applyBorder="1" applyProtection="1">
      <protection locked="0"/>
    </xf>
    <xf numFmtId="1" fontId="6" fillId="3" borderId="6" xfId="0" applyNumberFormat="1" applyFont="1" applyFill="1" applyBorder="1" applyProtection="1">
      <protection locked="0"/>
    </xf>
    <xf numFmtId="2" fontId="6" fillId="3" borderId="6" xfId="0" applyNumberFormat="1" applyFont="1" applyFill="1" applyBorder="1" applyProtection="1">
      <protection locked="0"/>
    </xf>
    <xf numFmtId="1" fontId="7" fillId="6" borderId="0" xfId="0" applyNumberFormat="1" applyFont="1" applyFill="1" applyBorder="1" applyAlignment="1" applyProtection="1">
      <alignment horizontal="center" vertical="center"/>
      <protection hidden="1"/>
    </xf>
    <xf numFmtId="1" fontId="7" fillId="6" borderId="2" xfId="0" applyNumberFormat="1" applyFont="1" applyFill="1" applyBorder="1" applyAlignment="1" applyProtection="1">
      <alignment horizontal="center" vertical="center"/>
      <protection hidden="1"/>
    </xf>
    <xf numFmtId="1" fontId="13" fillId="7" borderId="0" xfId="0" applyNumberFormat="1" applyFont="1" applyFill="1" applyBorder="1" applyAlignment="1">
      <alignment horizontal="center" vertical="center"/>
    </xf>
    <xf numFmtId="1" fontId="9" fillId="6" borderId="7" xfId="0" applyNumberFormat="1" applyFont="1" applyFill="1" applyBorder="1" applyAlignment="1">
      <alignment horizontal="center" vertical="center"/>
    </xf>
    <xf numFmtId="1" fontId="4" fillId="5" borderId="8" xfId="0" applyNumberFormat="1" applyFont="1" applyFill="1" applyBorder="1" applyAlignment="1">
      <alignment horizontal="center" vertical="center"/>
    </xf>
    <xf numFmtId="1" fontId="0" fillId="5" borderId="8" xfId="0" applyNumberFormat="1" applyFill="1" applyBorder="1" applyAlignment="1">
      <alignment horizontal="center" vertical="center"/>
    </xf>
    <xf numFmtId="1" fontId="12" fillId="7" borderId="8" xfId="0" applyNumberFormat="1" applyFont="1" applyFill="1" applyBorder="1" applyAlignment="1">
      <alignment horizontal="center" vertical="center"/>
    </xf>
    <xf numFmtId="49" fontId="12" fillId="4" borderId="10" xfId="0" applyNumberFormat="1" applyFont="1" applyFill="1" applyBorder="1" applyAlignment="1">
      <alignment horizontal="center" vertical="center"/>
    </xf>
    <xf numFmtId="49" fontId="12" fillId="4" borderId="11" xfId="0" applyNumberFormat="1" applyFont="1" applyFill="1" applyBorder="1" applyAlignment="1">
      <alignment horizontal="center" vertical="center"/>
    </xf>
    <xf numFmtId="49" fontId="12" fillId="4" borderId="12" xfId="0" applyNumberFormat="1" applyFont="1" applyFill="1" applyBorder="1" applyAlignment="1">
      <alignment horizontal="center" vertical="center"/>
    </xf>
    <xf numFmtId="49" fontId="0" fillId="4" borderId="1" xfId="0" applyNumberFormat="1" applyFill="1" applyBorder="1" applyAlignment="1">
      <alignment horizontal="left" vertical="center"/>
    </xf>
    <xf numFmtId="0" fontId="9" fillId="8" borderId="15" xfId="0" applyFont="1" applyFill="1" applyBorder="1" applyAlignment="1">
      <alignment horizontal="center"/>
    </xf>
    <xf numFmtId="1" fontId="9" fillId="9" borderId="18" xfId="0" applyNumberFormat="1" applyFont="1" applyFill="1" applyBorder="1" applyAlignment="1">
      <alignment horizontal="center" vertical="top"/>
    </xf>
    <xf numFmtId="0" fontId="9" fillId="8" borderId="14" xfId="0" applyFont="1" applyFill="1" applyBorder="1" applyAlignment="1">
      <alignment horizontal="center"/>
    </xf>
    <xf numFmtId="1" fontId="9" fillId="9" borderId="17" xfId="0" applyNumberFormat="1" applyFont="1" applyFill="1" applyBorder="1" applyAlignment="1">
      <alignment horizontal="center"/>
    </xf>
    <xf numFmtId="0" fontId="0" fillId="0" borderId="0" xfId="0" applyBorder="1"/>
    <xf numFmtId="164" fontId="0" fillId="0" borderId="0" xfId="0" applyNumberFormat="1" applyBorder="1" applyProtection="1">
      <protection hidden="1"/>
    </xf>
    <xf numFmtId="49" fontId="0" fillId="0" borderId="0" xfId="0" applyNumberFormat="1" applyBorder="1" applyProtection="1">
      <protection hidden="1"/>
    </xf>
    <xf numFmtId="1" fontId="0" fillId="3" borderId="15" xfId="0" applyNumberFormat="1" applyFill="1" applyBorder="1"/>
    <xf numFmtId="49" fontId="15" fillId="3" borderId="3" xfId="0" applyNumberFormat="1" applyFont="1" applyFill="1" applyBorder="1"/>
    <xf numFmtId="49" fontId="15" fillId="3" borderId="5" xfId="0" applyNumberFormat="1" applyFont="1" applyFill="1" applyBorder="1"/>
    <xf numFmtId="49" fontId="0" fillId="3" borderId="19" xfId="0" applyNumberFormat="1" applyFill="1" applyBorder="1"/>
    <xf numFmtId="1" fontId="13" fillId="7" borderId="2" xfId="0" applyNumberFormat="1" applyFont="1" applyFill="1" applyBorder="1" applyAlignment="1">
      <alignment horizontal="center" vertical="center"/>
    </xf>
    <xf numFmtId="1" fontId="13" fillId="7" borderId="0" xfId="0" applyNumberFormat="1" applyFont="1" applyFill="1" applyAlignment="1">
      <alignment horizontal="center" vertical="top"/>
    </xf>
    <xf numFmtId="49" fontId="9" fillId="2" borderId="10" xfId="0" applyNumberFormat="1" applyFont="1" applyFill="1" applyBorder="1" applyAlignment="1">
      <alignment horizontal="center"/>
    </xf>
    <xf numFmtId="49" fontId="0" fillId="2" borderId="12" xfId="0" applyNumberFormat="1" applyFill="1" applyBorder="1" applyAlignment="1">
      <alignment horizontal="center"/>
    </xf>
    <xf numFmtId="49" fontId="5" fillId="0" borderId="0" xfId="1" applyNumberFormat="1" applyAlignment="1" applyProtection="1">
      <alignment horizontal="center" vertical="top"/>
    </xf>
    <xf numFmtId="1" fontId="9" fillId="9" borderId="16" xfId="0" applyNumberFormat="1" applyFont="1" applyFill="1" applyBorder="1" applyAlignment="1">
      <alignment horizontal="center"/>
    </xf>
    <xf numFmtId="1" fontId="9" fillId="9" borderId="17" xfId="0" applyNumberFormat="1" applyFont="1" applyFill="1" applyBorder="1" applyAlignment="1">
      <alignment horizontal="center"/>
    </xf>
    <xf numFmtId="0" fontId="9" fillId="8" borderId="13" xfId="0" applyFont="1" applyFill="1" applyBorder="1" applyAlignment="1">
      <alignment horizontal="center"/>
    </xf>
    <xf numFmtId="0" fontId="9" fillId="8" borderId="14" xfId="0" applyFont="1" applyFill="1" applyBorder="1" applyAlignment="1">
      <alignment horizontal="center"/>
    </xf>
    <xf numFmtId="1" fontId="9" fillId="9" borderId="20" xfId="0" applyNumberFormat="1" applyFont="1" applyFill="1" applyBorder="1" applyAlignment="1">
      <alignment horizontal="center" vertical="center"/>
    </xf>
    <xf numFmtId="1" fontId="9" fillId="9" borderId="9" xfId="0" applyNumberFormat="1" applyFont="1" applyFill="1" applyBorder="1" applyAlignment="1">
      <alignment horizontal="center" vertical="center"/>
    </xf>
    <xf numFmtId="49" fontId="16" fillId="10" borderId="7" xfId="0" applyNumberFormat="1" applyFont="1" applyFill="1" applyBorder="1" applyAlignment="1">
      <alignment horizontal="center" vertical="center" wrapText="1" shrinkToFit="1"/>
    </xf>
    <xf numFmtId="49" fontId="16" fillId="10" borderId="8" xfId="0" applyNumberFormat="1" applyFont="1" applyFill="1" applyBorder="1" applyAlignment="1">
      <alignment horizontal="center" vertical="center" wrapText="1" shrinkToFit="1"/>
    </xf>
    <xf numFmtId="49" fontId="16" fillId="10" borderId="9" xfId="0" applyNumberFormat="1" applyFont="1" applyFill="1" applyBorder="1" applyAlignment="1">
      <alignment horizontal="center" vertical="center" wrapText="1" shrinkToFit="1"/>
    </xf>
  </cellXfs>
  <cellStyles count="2">
    <cellStyle name="Hipervínculo" xfId="1" builtinId="8"/>
    <cellStyle name="Normal" xfId="0" builtinId="0"/>
  </cellStyles>
  <dxfs count="0"/>
  <tableStyles count="0" defaultTableStyle="TableStyleMedium9" defaultPivotStyle="PivotStyleLight16"/>
  <colors>
    <mruColors>
      <color rgb="FF33CC33"/>
      <color rgb="FFFF99FF"/>
      <color rgb="FFFF3399"/>
      <color rgb="FFFF33CC"/>
      <color rgb="FFFFD44B"/>
      <color rgb="FFFFFF65"/>
      <color rgb="FFF2FC72"/>
      <color rgb="FFFF0066"/>
      <color rgb="FFCCFF33"/>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8</xdr:col>
      <xdr:colOff>0</xdr:colOff>
      <xdr:row>8</xdr:row>
      <xdr:rowOff>104775</xdr:rowOff>
    </xdr:to>
    <xdr:sp macro="" textlink="">
      <xdr:nvSpPr>
        <xdr:cNvPr id="4" name="CuadroTexto 3">
          <a:extLst>
            <a:ext uri="{FF2B5EF4-FFF2-40B4-BE49-F238E27FC236}">
              <a16:creationId xmlns:a16="http://schemas.microsoft.com/office/drawing/2014/main" id="{012F729A-F9FA-4C1A-8CC4-473AE3323E2B}"/>
            </a:ext>
          </a:extLst>
        </xdr:cNvPr>
        <xdr:cNvSpPr txBox="1"/>
      </xdr:nvSpPr>
      <xdr:spPr>
        <a:xfrm>
          <a:off x="3448050" y="333375"/>
          <a:ext cx="4457700" cy="12763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s-ES" sz="750" b="1"/>
            <a:t>ADAPTACIÓN POR  </a:t>
          </a:r>
          <a:r>
            <a:rPr lang="es-ES" sz="900" b="1"/>
            <a:t>LA CNL </a:t>
          </a:r>
          <a:r>
            <a:rPr lang="es-ES" sz="750" b="1"/>
            <a:t>DE LA TABLA</a:t>
          </a:r>
          <a:r>
            <a:rPr lang="es-ES" sz="750" b="1" baseline="0"/>
            <a:t> PARA EL  CÁLCULO DE BAJOS DE LÍNEA SIMPLIFICADOS</a:t>
          </a:r>
        </a:p>
        <a:p>
          <a:pPr algn="ctr"/>
          <a:r>
            <a:rPr lang="es-ES" sz="750" b="1" baseline="0"/>
            <a:t> (3 Ó 4 TRAMOS) DISEÑADA POR ALEJANDRO VIÑUALES</a:t>
          </a:r>
        </a:p>
        <a:p>
          <a:pPr algn="ctr"/>
          <a:endParaRPr lang="es-ES" sz="750" b="1" baseline="0"/>
        </a:p>
        <a:p>
          <a:pPr algn="ctr"/>
          <a:endParaRPr lang="es-ES" sz="750" b="1" baseline="0"/>
        </a:p>
        <a:p>
          <a:pPr algn="ctr"/>
          <a:endParaRPr lang="es-ES" sz="750" b="1" baseline="0"/>
        </a:p>
        <a:p>
          <a:pPr algn="ctr"/>
          <a:endParaRPr lang="es-ES" sz="750" b="1" baseline="0"/>
        </a:p>
        <a:p>
          <a:pPr algn="ctr"/>
          <a:endParaRPr lang="es-ES" sz="750" b="1" baseline="0"/>
        </a:p>
        <a:p>
          <a:pPr algn="ctr"/>
          <a:endParaRPr lang="es-ES" sz="750" b="1" baseline="0"/>
        </a:p>
        <a:p>
          <a:pPr algn="ctr"/>
          <a:endParaRPr lang="es-ES" sz="750" b="1" baseline="0"/>
        </a:p>
        <a:p>
          <a:pPr algn="ctr"/>
          <a:r>
            <a:rPr lang="es-ES" sz="750" b="1" baseline="0"/>
            <a:t>                                                                                                                                                                          20/01/2022</a:t>
          </a:r>
          <a:endParaRPr lang="es-ES" sz="750" b="1"/>
        </a:p>
      </xdr:txBody>
    </xdr:sp>
    <xdr:clientData/>
  </xdr:twoCellAnchor>
  <xdr:twoCellAnchor editAs="oneCell">
    <xdr:from>
      <xdr:col>5</xdr:col>
      <xdr:colOff>742951</xdr:colOff>
      <xdr:row>3</xdr:row>
      <xdr:rowOff>98411</xdr:rowOff>
    </xdr:from>
    <xdr:to>
      <xdr:col>6</xdr:col>
      <xdr:colOff>503502</xdr:colOff>
      <xdr:row>7</xdr:row>
      <xdr:rowOff>179837</xdr:rowOff>
    </xdr:to>
    <xdr:pic>
      <xdr:nvPicPr>
        <xdr:cNvPr id="3" name="Imagen 2">
          <a:extLst>
            <a:ext uri="{FF2B5EF4-FFF2-40B4-BE49-F238E27FC236}">
              <a16:creationId xmlns:a16="http://schemas.microsoft.com/office/drawing/2014/main" id="{2F242149-B92C-4E99-BD04-DE7CB5FE6E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5426" y="603236"/>
          <a:ext cx="876300" cy="881526"/>
        </a:xfrm>
        <a:prstGeom prst="rect">
          <a:avLst/>
        </a:prstGeom>
      </xdr:spPr>
    </xdr:pic>
    <xdr:clientData/>
  </xdr:twoCellAnchor>
  <xdr:twoCellAnchor>
    <xdr:from>
      <xdr:col>4</xdr:col>
      <xdr:colOff>0</xdr:colOff>
      <xdr:row>8</xdr:row>
      <xdr:rowOff>95250</xdr:rowOff>
    </xdr:from>
    <xdr:to>
      <xdr:col>7</xdr:col>
      <xdr:colOff>1114424</xdr:colOff>
      <xdr:row>9</xdr:row>
      <xdr:rowOff>161925</xdr:rowOff>
    </xdr:to>
    <xdr:sp macro="" textlink="">
      <xdr:nvSpPr>
        <xdr:cNvPr id="5" name="CuadroTexto 4">
          <a:extLst>
            <a:ext uri="{FF2B5EF4-FFF2-40B4-BE49-F238E27FC236}">
              <a16:creationId xmlns:a16="http://schemas.microsoft.com/office/drawing/2014/main" id="{C5241073-2748-4E23-8D8C-80B18DC0EFC6}"/>
            </a:ext>
          </a:extLst>
        </xdr:cNvPr>
        <xdr:cNvSpPr txBox="1"/>
      </xdr:nvSpPr>
      <xdr:spPr>
        <a:xfrm>
          <a:off x="3448050" y="1600200"/>
          <a:ext cx="4457699" cy="2667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DISEÑO DEL BAJO DE LÍNEA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O30"/>
  <sheetViews>
    <sheetView windowProtection="1" tabSelected="1" zoomScale="90" zoomScaleNormal="90" workbookViewId="0">
      <selection activeCell="K10" sqref="K10"/>
    </sheetView>
  </sheetViews>
  <sheetFormatPr baseColWidth="10" defaultRowHeight="12.75" x14ac:dyDescent="0.2"/>
  <cols>
    <col min="2" max="2" width="5.7109375" customWidth="1"/>
    <col min="3" max="3" width="21.28515625" style="1" customWidth="1"/>
    <col min="4" max="4" width="13.28515625" style="2" bestFit="1" customWidth="1"/>
    <col min="5" max="8" width="16.7109375" customWidth="1"/>
    <col min="9" max="9" width="7" customWidth="1"/>
  </cols>
  <sheetData>
    <row r="2" spans="3:15" ht="13.5" thickBot="1" x14ac:dyDescent="0.25"/>
    <row r="3" spans="3:15" ht="13.5" thickBot="1" x14ac:dyDescent="0.25">
      <c r="C3" s="48" t="s">
        <v>18</v>
      </c>
      <c r="D3" s="49"/>
    </row>
    <row r="4" spans="3:15" ht="15.75" x14ac:dyDescent="0.25">
      <c r="C4" s="43" t="s">
        <v>0</v>
      </c>
      <c r="D4" s="21">
        <v>400</v>
      </c>
      <c r="E4" s="39"/>
      <c r="F4" s="39"/>
      <c r="G4" s="40">
        <f>IF(D7=0,H4,D7)</f>
        <v>70</v>
      </c>
      <c r="H4" s="40">
        <f>IF(D8=8,45,H5)</f>
        <v>70</v>
      </c>
      <c r="I4" s="9"/>
      <c r="J4" s="9">
        <f>IF(D8=9,45,J5)</f>
        <v>70</v>
      </c>
      <c r="K4" s="9">
        <f>IF(D8=14,60,L4)</f>
        <v>70</v>
      </c>
      <c r="L4" s="9">
        <f>IF(D8=15,65,M4)</f>
        <v>70</v>
      </c>
      <c r="M4" s="9">
        <f>IF(D8=16,70,N4)</f>
        <v>70</v>
      </c>
      <c r="N4" s="9">
        <f>IF(D8=17,75,O4)</f>
        <v>0</v>
      </c>
      <c r="O4" s="9">
        <f>IF(D8=18,80,O5)</f>
        <v>0</v>
      </c>
    </row>
    <row r="5" spans="3:15" ht="15.75" x14ac:dyDescent="0.25">
      <c r="C5" s="44" t="s">
        <v>1</v>
      </c>
      <c r="D5" s="22">
        <v>4</v>
      </c>
      <c r="E5" s="39"/>
      <c r="F5" s="39"/>
      <c r="G5" s="40">
        <f ca="1">F12/D6</f>
        <v>99.697704046503461</v>
      </c>
      <c r="H5" s="40">
        <f>IF(D8=10,45,J4)</f>
        <v>70</v>
      </c>
      <c r="I5" s="9"/>
      <c r="J5" s="9">
        <f>IF(D8=11,50,K5)</f>
        <v>70</v>
      </c>
      <c r="K5" s="9">
        <f>IF(D8=13,55,K4)</f>
        <v>70</v>
      </c>
      <c r="L5" s="9">
        <f>IF(D8=13,45,J4)</f>
        <v>70</v>
      </c>
      <c r="O5" s="9">
        <f>IF(D8=12,55,0)</f>
        <v>0</v>
      </c>
    </row>
    <row r="6" spans="3:15" ht="15.75" x14ac:dyDescent="0.25">
      <c r="C6" s="44" t="s">
        <v>2</v>
      </c>
      <c r="D6" s="23">
        <v>1.1000000000000001</v>
      </c>
      <c r="E6" s="39"/>
      <c r="F6" s="39"/>
      <c r="G6" s="39"/>
      <c r="H6" s="39"/>
    </row>
    <row r="7" spans="3:15" ht="15.75" x14ac:dyDescent="0.25">
      <c r="C7" s="44" t="s">
        <v>16</v>
      </c>
      <c r="D7" s="22">
        <v>0</v>
      </c>
      <c r="E7" s="39"/>
      <c r="F7" s="39"/>
      <c r="G7" s="39"/>
      <c r="H7" s="39"/>
      <c r="O7" s="11"/>
    </row>
    <row r="8" spans="3:15" ht="15.75" x14ac:dyDescent="0.25">
      <c r="C8" s="44" t="s">
        <v>17</v>
      </c>
      <c r="D8" s="22">
        <v>16</v>
      </c>
      <c r="E8" s="39"/>
      <c r="F8" s="39"/>
      <c r="G8" s="39"/>
      <c r="H8" s="39"/>
    </row>
    <row r="9" spans="3:15" ht="15.75" x14ac:dyDescent="0.25">
      <c r="C9" s="44" t="s">
        <v>11</v>
      </c>
      <c r="D9" s="22">
        <v>75</v>
      </c>
      <c r="E9" s="39"/>
      <c r="F9" s="39"/>
      <c r="G9" s="39"/>
      <c r="H9" s="39"/>
    </row>
    <row r="10" spans="3:15" ht="13.5" thickBot="1" x14ac:dyDescent="0.25">
      <c r="C10" s="45"/>
      <c r="D10" s="42"/>
      <c r="E10" s="40">
        <f>D4/D5*D6</f>
        <v>110.00000000000001</v>
      </c>
      <c r="F10" s="41"/>
      <c r="G10" s="39"/>
      <c r="H10" s="39"/>
    </row>
    <row r="11" spans="3:15" s="1" customFormat="1" ht="15.75" customHeight="1" thickBot="1" x14ac:dyDescent="0.25">
      <c r="C11" s="57" t="s">
        <v>19</v>
      </c>
      <c r="D11" s="34"/>
      <c r="E11" s="31" t="s">
        <v>3</v>
      </c>
      <c r="F11" s="32" t="s">
        <v>4</v>
      </c>
      <c r="G11" s="32" t="s">
        <v>5</v>
      </c>
      <c r="H11" s="33" t="s">
        <v>6</v>
      </c>
      <c r="I11" s="15"/>
    </row>
    <row r="12" spans="3:15" ht="15.75" x14ac:dyDescent="0.25">
      <c r="C12" s="58"/>
      <c r="D12" s="27" t="s">
        <v>10</v>
      </c>
      <c r="E12" s="24">
        <f ca="1">IF(E10+F12+G12+H12=D4,E10,D4-(F12+G12+H12))</f>
        <v>120.634221838342</v>
      </c>
      <c r="F12" s="24">
        <f ca="1">E12/D6</f>
        <v>109.66747439849271</v>
      </c>
      <c r="G12" s="24">
        <f ca="1">IF(D5=3,G4,G5)</f>
        <v>99.697704046503461</v>
      </c>
      <c r="H12" s="25">
        <f>IF(D5=4,G4,0)</f>
        <v>70</v>
      </c>
      <c r="I12" s="10"/>
    </row>
    <row r="13" spans="3:15" ht="15.75" hidden="1" customHeight="1" x14ac:dyDescent="0.25">
      <c r="C13" s="58"/>
      <c r="D13" s="28" t="s">
        <v>7</v>
      </c>
      <c r="E13" s="16">
        <f ca="1">IF(E12&gt;0,D9*2/3,0)</f>
        <v>50</v>
      </c>
      <c r="F13" s="16">
        <f ca="1">IF(F12&gt;0,E13*2/3,0)</f>
        <v>33.333333333333336</v>
      </c>
      <c r="G13" s="16">
        <f ca="1">IF(G12&gt;0,F13*2/3,0)</f>
        <v>22.222222222222225</v>
      </c>
      <c r="H13" s="17">
        <f ca="1">IF(H12&gt;0,G13*2/3,0)</f>
        <v>14.814814814814817</v>
      </c>
      <c r="I13" s="12"/>
      <c r="J13" s="6"/>
    </row>
    <row r="14" spans="3:15" ht="15.75" hidden="1" customHeight="1" x14ac:dyDescent="0.25">
      <c r="C14" s="58"/>
      <c r="D14" s="28" t="s">
        <v>8</v>
      </c>
      <c r="E14" s="16">
        <f ca="1">IF(F14&gt;0,F14*3/2,0)</f>
        <v>54</v>
      </c>
      <c r="F14" s="16">
        <f ca="1">IF(G14&gt;0,G14*3/2,0)</f>
        <v>36</v>
      </c>
      <c r="G14" s="16">
        <f ca="1">IF(H14&gt;0,H14*3/2,D8)</f>
        <v>24</v>
      </c>
      <c r="H14" s="17">
        <f ca="1">IF(H13&gt;0,D8,0)</f>
        <v>16</v>
      </c>
      <c r="I14" s="12"/>
      <c r="J14" s="6"/>
    </row>
    <row r="15" spans="3:15" ht="12.75" hidden="1" customHeight="1" x14ac:dyDescent="0.2">
      <c r="C15" s="58"/>
      <c r="D15" s="29"/>
      <c r="E15" s="18"/>
      <c r="F15" s="18"/>
      <c r="G15" s="18"/>
      <c r="H15" s="19"/>
      <c r="J15" s="13"/>
    </row>
    <row r="16" spans="3:15" ht="12.75" hidden="1" customHeight="1" x14ac:dyDescent="0.2">
      <c r="C16" s="58"/>
      <c r="D16" s="29"/>
      <c r="E16" s="20"/>
      <c r="F16" s="18"/>
      <c r="G16" s="18"/>
      <c r="H16" s="19"/>
    </row>
    <row r="17" spans="3:13" ht="15" customHeight="1" x14ac:dyDescent="0.3">
      <c r="C17" s="58"/>
      <c r="D17" s="30" t="s">
        <v>9</v>
      </c>
      <c r="E17" s="47">
        <f ca="1">IF(D5=3,E13*0.6+E14*0.4,E13*0.87)</f>
        <v>43.5</v>
      </c>
      <c r="F17" s="47">
        <f ca="1">IF(D5=3,F14*1.1,(F13*0.8+F14*0.2))</f>
        <v>33.866666666666674</v>
      </c>
      <c r="G17" s="26">
        <f ca="1">IF(D5=3,D8,(G13*0.2+G14*0.8))</f>
        <v>23.644444444444449</v>
      </c>
      <c r="H17" s="46">
        <f ca="1">H14</f>
        <v>16</v>
      </c>
      <c r="I17" s="14"/>
      <c r="J17" s="13"/>
      <c r="K17" s="13"/>
    </row>
    <row r="18" spans="3:13" x14ac:dyDescent="0.2">
      <c r="C18" s="58"/>
      <c r="D18" s="55" t="s">
        <v>15</v>
      </c>
      <c r="E18" s="37" t="s">
        <v>12</v>
      </c>
      <c r="F18" s="53" t="s">
        <v>13</v>
      </c>
      <c r="G18" s="54"/>
      <c r="H18" s="35" t="s">
        <v>14</v>
      </c>
    </row>
    <row r="19" spans="3:13" ht="13.5" thickBot="1" x14ac:dyDescent="0.25">
      <c r="C19" s="59"/>
      <c r="D19" s="56"/>
      <c r="E19" s="38">
        <f ca="1">(100*E12)/D4</f>
        <v>30.1585554595855</v>
      </c>
      <c r="F19" s="51">
        <f ca="1">IF(H12=0, (100*F12)/D4, (100*(G12+F12))/D4)</f>
        <v>52.34129461124904</v>
      </c>
      <c r="G19" s="52"/>
      <c r="H19" s="36">
        <f>IF(H12=0, (100*G12)/D4, (100*H12)/D4)</f>
        <v>17.5</v>
      </c>
    </row>
    <row r="20" spans="3:13" s="6" customFormat="1" x14ac:dyDescent="0.2">
      <c r="C20" s="7"/>
      <c r="D20" s="7"/>
      <c r="E20" s="8"/>
      <c r="F20" s="8"/>
      <c r="G20" s="8"/>
      <c r="H20" s="8"/>
      <c r="I20" s="8"/>
      <c r="J20" s="8"/>
      <c r="K20" s="7"/>
      <c r="L20" s="7"/>
      <c r="M20" s="7"/>
    </row>
    <row r="22" spans="3:13" x14ac:dyDescent="0.2">
      <c r="C22" s="3"/>
      <c r="D22" s="4"/>
      <c r="E22" s="5"/>
      <c r="F22" s="5"/>
      <c r="G22" s="5"/>
      <c r="H22" s="5"/>
      <c r="I22" s="5"/>
      <c r="J22" s="5"/>
      <c r="K22" s="5"/>
      <c r="L22" s="5"/>
    </row>
    <row r="23" spans="3:13" x14ac:dyDescent="0.2">
      <c r="D23" s="5"/>
      <c r="E23" s="5"/>
      <c r="F23" s="5"/>
      <c r="G23" s="5"/>
      <c r="H23" s="5"/>
      <c r="I23" s="5"/>
      <c r="J23" s="5"/>
      <c r="K23" s="5"/>
      <c r="L23" s="5"/>
    </row>
    <row r="24" spans="3:13" x14ac:dyDescent="0.2">
      <c r="D24" s="5"/>
      <c r="E24" s="5"/>
      <c r="F24" s="5"/>
      <c r="G24" s="50"/>
      <c r="H24" s="50"/>
      <c r="I24" s="50"/>
      <c r="J24" s="50"/>
      <c r="K24" s="50"/>
      <c r="L24" s="5"/>
    </row>
    <row r="25" spans="3:13" x14ac:dyDescent="0.2">
      <c r="D25" s="5"/>
      <c r="E25" s="5"/>
      <c r="F25" s="5"/>
      <c r="G25" s="5"/>
      <c r="H25" s="5"/>
      <c r="I25" s="5"/>
      <c r="J25" s="5"/>
      <c r="K25" s="5"/>
      <c r="L25" s="5"/>
    </row>
    <row r="27" spans="3:13" x14ac:dyDescent="0.2">
      <c r="D27" s="4"/>
      <c r="E27" s="5"/>
      <c r="F27" s="5"/>
      <c r="G27" s="5"/>
      <c r="H27" s="5"/>
      <c r="I27" s="5"/>
      <c r="J27" s="5"/>
      <c r="K27" s="5"/>
      <c r="L27" s="5"/>
    </row>
    <row r="28" spans="3:13" x14ac:dyDescent="0.2">
      <c r="D28" s="5"/>
      <c r="E28" s="5"/>
      <c r="F28" s="5"/>
      <c r="G28" s="5"/>
      <c r="H28" s="5"/>
      <c r="I28" s="5"/>
      <c r="J28" s="5"/>
      <c r="K28" s="5"/>
      <c r="L28" s="5"/>
    </row>
    <row r="29" spans="3:13" x14ac:dyDescent="0.2">
      <c r="D29" s="5"/>
      <c r="E29" s="5"/>
      <c r="F29" s="5"/>
      <c r="G29" s="5"/>
      <c r="H29" s="5"/>
      <c r="I29" s="5"/>
      <c r="J29" s="5"/>
      <c r="K29" s="5"/>
      <c r="L29" s="5"/>
    </row>
    <row r="30" spans="3:13" x14ac:dyDescent="0.2">
      <c r="D30" s="5"/>
      <c r="E30" s="5"/>
      <c r="F30" s="5"/>
      <c r="G30" s="5"/>
      <c r="H30" s="5"/>
      <c r="I30" s="5"/>
      <c r="J30" s="5"/>
      <c r="K30" s="5"/>
      <c r="L30" s="5"/>
    </row>
  </sheetData>
  <sheetProtection algorithmName="SHA-512" hashValue="xvWWl3Ej/DA6JZMjKmVnrBlqrj38NLWAcGT6b6L3ePeewZkxum21w75YIy2g0roHMukFbYaaxSxT8BsmGc/hJA==" saltValue="PP8dUSgZurpXDpxmsmmhOA==" spinCount="100000" sheet="1" objects="1" scenarios="1" selectLockedCells="1"/>
  <mergeCells count="6">
    <mergeCell ref="C3:D3"/>
    <mergeCell ref="G24:K24"/>
    <mergeCell ref="F19:G19"/>
    <mergeCell ref="F18:G18"/>
    <mergeCell ref="D18:D19"/>
    <mergeCell ref="C11:C19"/>
  </mergeCells>
  <phoneticPr fontId="1" type="noConversion"/>
  <pageMargins left="0.75" right="0.75" top="1" bottom="1"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Pesco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dc:creator>
  <cp:lastModifiedBy>User</cp:lastModifiedBy>
  <dcterms:created xsi:type="dcterms:W3CDTF">2001-11-30T21:44:53Z</dcterms:created>
  <dcterms:modified xsi:type="dcterms:W3CDTF">2022-01-20T22:22:23Z</dcterms:modified>
</cp:coreProperties>
</file>